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공유\0. 장기요양 회계\0. 예산,추경,결산\1. 결산\2021년\"/>
    </mc:Choice>
  </mc:AlternateContent>
  <xr:revisionPtr revIDLastSave="0" documentId="13_ncr:1_{D2FFADEC-8DDE-4341-A20B-A5E87B040F99}" xr6:coauthVersionLast="45" xr6:coauthVersionMax="45" xr10:uidLastSave="{00000000-0000-0000-0000-000000000000}"/>
  <bookViews>
    <workbookView xWindow="0" yWindow="1485" windowWidth="21330" windowHeight="12990" xr2:uid="{00000000-000D-0000-FFFF-FFFF00000000}"/>
  </bookViews>
  <sheets>
    <sheet name="2021년" sheetId="1" r:id="rId1"/>
  </sheets>
  <definedNames>
    <definedName name="_xlnm.Print_Area" localSheetId="0">'2021년'!$A$1:$S$17</definedName>
  </definedNames>
  <calcPr calcId="191029" iterateDelta="1.0000000474974513E-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Q13" i="1" l="1"/>
  <c r="Q17" i="1" s="1"/>
  <c r="Q7" i="1" l="1"/>
  <c r="Q8" i="1"/>
  <c r="Q9" i="1"/>
  <c r="Q10" i="1"/>
  <c r="R10" i="1" s="1"/>
  <c r="Q11" i="1"/>
  <c r="Q12" i="1"/>
  <c r="Q6" i="1"/>
  <c r="R6" i="1" s="1"/>
  <c r="R12" i="1"/>
  <c r="R11" i="1"/>
  <c r="G17" i="1"/>
  <c r="F17" i="1"/>
  <c r="I10" i="1"/>
  <c r="J10" i="1" s="1"/>
  <c r="I9" i="1"/>
  <c r="J8" i="1"/>
  <c r="I8" i="1"/>
  <c r="I7" i="1"/>
  <c r="J7" i="1" s="1"/>
  <c r="I6" i="1"/>
  <c r="R8" i="1"/>
  <c r="R7" i="1"/>
  <c r="N17" i="1"/>
  <c r="R17" i="1" s="1"/>
  <c r="R9" i="1"/>
  <c r="J6" i="1"/>
  <c r="J9" i="1" l="1"/>
  <c r="I17" i="1"/>
  <c r="J17" i="1" s="1"/>
</calcChain>
</file>

<file path=xl/sharedStrings.xml><?xml version="1.0" encoding="utf-8"?>
<sst xmlns="http://schemas.openxmlformats.org/spreadsheetml/2006/main" count="66" uniqueCount="55">
  <si>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</si>
  <si>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</si>
  <si>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</si>
  <si>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</si>
  <si>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</si>
  <si>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</si>
  <si>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</si>
  <si>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</si>
  <si>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</si>
  <si>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</si>
  <si>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</si>
  <si>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</si>
  <si>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</si>
  <si>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</si>
  <si>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입소자부담금수입</t>
  </si>
  <si>
    <t>입소비용수입</t>
  </si>
  <si>
    <t>사무비</t>
  </si>
  <si>
    <t>요양급여수입</t>
  </si>
  <si>
    <t>이월금</t>
  </si>
  <si>
    <t>잡수입</t>
  </si>
  <si>
    <t>세입 합계</t>
  </si>
  <si>
    <t>(단위: 원)</t>
    <phoneticPr fontId="1" type="noConversion"/>
  </si>
  <si>
    <t>증감비율(%)</t>
    <phoneticPr fontId="1" type="noConversion"/>
  </si>
  <si>
    <t>증감비율(%)</t>
    <phoneticPr fontId="1" type="noConversion"/>
  </si>
  <si>
    <t>▣자성대노인복지센터-장기요양서비스</t>
    <phoneticPr fontId="1" type="noConversion"/>
  </si>
  <si>
    <t>비고</t>
    <phoneticPr fontId="1" type="noConversion"/>
  </si>
  <si>
    <t>이월금</t>
    <phoneticPr fontId="1" type="noConversion"/>
  </si>
  <si>
    <t>세출 합계</t>
    <phoneticPr fontId="1" type="noConversion"/>
  </si>
  <si>
    <t>후원금수입</t>
    <phoneticPr fontId="1" type="noConversion"/>
  </si>
  <si>
    <t>사무비</t>
    <phoneticPr fontId="1" type="noConversion"/>
  </si>
  <si>
    <t>재산조성비</t>
    <phoneticPr fontId="1" type="noConversion"/>
  </si>
  <si>
    <t>사업비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</si>
  <si>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</si>
  <si>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</si>
  <si>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</si>
  <si>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시설비</t>
    <phoneticPr fontId="1" type="noConversion"/>
  </si>
  <si>
    <t>잡지출</t>
    <phoneticPr fontId="1" type="noConversion"/>
  </si>
  <si>
    <t>3</t>
    <phoneticPr fontId="1" type="noConversion"/>
  </si>
  <si>
    <t>4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</si>
  <si>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</si>
  <si>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</si>
  <si>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</si>
  <si>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</si>
  <si>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</si>
  <si>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</si>
  <si>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예비비 및 
기타</t>
    <phoneticPr fontId="1" type="noConversion"/>
  </si>
  <si>
    <t>2021년 자성대노인복지센터 결산총괄표</t>
    <phoneticPr fontId="1" type="noConversion"/>
  </si>
  <si>
    <t>*급여: 332,798,930
*제수당: 22,799,130
*퇴직금및퇴직적립금
:29,405,210
*사회보험부담금
:28,282,270</t>
    <phoneticPr fontId="1" type="noConversion"/>
  </si>
  <si>
    <t>*기관운영비 50,000</t>
    <phoneticPr fontId="1" type="noConversion"/>
  </si>
  <si>
    <t>*수용비 및 수수료
:798,396
*공공요금 및 각종
세금공과금
:2,475,320
*차량비:945,000
*기타운영비:1,774,000</t>
    <phoneticPr fontId="1" type="noConversion"/>
  </si>
  <si>
    <t>*자산취득비:0</t>
    <phoneticPr fontId="1" type="noConversion"/>
  </si>
  <si>
    <t>*홍보비: 34,970
*복지서비스: 4,003,820
*요양보호사관리사업비
: 438,110</t>
    <phoneticPr fontId="1" type="noConversion"/>
  </si>
  <si>
    <t>*2021년도 이월금
:146,362,952</t>
    <phoneticPr fontId="1" type="noConversion"/>
  </si>
  <si>
    <t>*예비비: 0</t>
    <phoneticPr fontId="1" type="noConversion"/>
  </si>
  <si>
    <t>*잡지출: 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</si>
</sst>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\▲#,##0"/>
    <numFmt numFmtId="178" formatCode="0.0%"/>
  </numFmts>
  <fonts count="11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4"/>
      <color rgb="FF000000"/>
      <name val="굴림체"/>
      <family val="3"/>
      <charset val="129"/>
    </font>
    <font>
      <b/>
      <sz val="26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/>
      <top style="thin">
        <color rgb="FF000000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ck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double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0" xfId="0">
      <alignment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178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0" fillId="0" borderId="0" xfId="0" applyAlignment="1">
      <alignment vertical="center"/>
    </xf>
    <xf numFmtId="176" fontId="6" fillId="0" borderId="23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right" vertical="center" wrapText="1"/>
    </xf>
    <xf numFmtId="176" fontId="6" fillId="0" borderId="26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31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vertical="center" wrapText="1"/>
    </xf>
    <xf numFmtId="176" fontId="6" fillId="0" borderId="33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 wrapText="1"/>
    </xf>
    <xf numFmtId="176" fontId="6" fillId="0" borderId="36" xfId="0" applyNumberFormat="1" applyFont="1" applyFill="1" applyBorder="1" applyAlignment="1">
      <alignment horizontal="right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right" vertical="center" wrapText="1"/>
    </xf>
    <xf numFmtId="176" fontId="6" fillId="0" borderId="33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>
      <alignment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vertical="center" wrapText="1"/>
    </xf>
    <xf numFmtId="176" fontId="6" fillId="0" borderId="36" xfId="0" applyNumberFormat="1" applyFont="1" applyFill="1" applyBorder="1" applyAlignment="1">
      <alignment vertical="center" wrapText="1"/>
    </xf>
    <xf numFmtId="176" fontId="6" fillId="0" borderId="30" xfId="0" applyNumberFormat="1" applyFont="1" applyFill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zoomScale="85" zoomScaleNormal="85" workbookViewId="0">
      <selection activeCell="S20" sqref="S20"/>
    </sheetView>
  </sheetViews>
  <sheetFormatPr defaultRowHeight="13.5" x14ac:dyDescent="0.15"/>
  <cols>
    <col min="1" max="1" width="7" customWidth="1"/>
    <col min="2" max="2" width="4.6640625" customWidth="1"/>
    <col min="3" max="3" width="7" customWidth="1"/>
    <col min="4" max="4" width="1.88671875" customWidth="1"/>
    <col min="5" max="5" width="9.6640625" customWidth="1"/>
    <col min="6" max="6" width="11.6640625" customWidth="1"/>
    <col min="7" max="7" width="2.33203125" customWidth="1"/>
    <col min="8" max="8" width="9.33203125" customWidth="1"/>
    <col min="9" max="9" width="10" customWidth="1"/>
    <col min="10" max="10" width="10.77734375" customWidth="1"/>
    <col min="11" max="11" width="3.33203125" customWidth="1"/>
    <col min="12" max="12" width="8.44140625" customWidth="1"/>
    <col min="13" max="14" width="11.6640625" customWidth="1"/>
    <col min="15" max="15" width="4.21875" customWidth="1"/>
    <col min="16" max="16" width="7.44140625" customWidth="1"/>
    <col min="17" max="17" width="12.5546875" customWidth="1"/>
    <col min="18" max="18" width="11" customWidth="1"/>
    <col min="19" max="19" width="18.44140625" customWidth="1"/>
  </cols>
  <sheetData>
    <row r="1" spans="1:19" ht="68.25" customHeight="1" x14ac:dyDescent="0.1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1.75" customHeight="1" x14ac:dyDescent="0.15">
      <c r="A2" s="61" t="s">
        <v>24</v>
      </c>
      <c r="B2" s="61"/>
      <c r="C2" s="61"/>
      <c r="D2" s="61"/>
      <c r="E2" s="61"/>
      <c r="F2" s="61"/>
      <c r="G2" s="61"/>
      <c r="S2" s="2"/>
    </row>
    <row r="3" spans="1:19" ht="14.45" customHeight="1" thickBot="1" x14ac:dyDescent="0.2">
      <c r="A3" s="1"/>
      <c r="B3" s="1"/>
      <c r="C3" s="1"/>
      <c r="D3" s="1"/>
      <c r="E3" s="1"/>
      <c r="F3" s="1"/>
      <c r="G3" s="1"/>
      <c r="S3" s="2" t="s">
        <v>21</v>
      </c>
    </row>
    <row r="4" spans="1:19" ht="22.9" customHeight="1" thickTop="1" x14ac:dyDescent="0.15">
      <c r="A4" s="82" t="s">
        <v>0</v>
      </c>
      <c r="B4" s="84" t="s">
        <v>1</v>
      </c>
      <c r="C4" s="85"/>
      <c r="D4" s="85"/>
      <c r="E4" s="85"/>
      <c r="F4" s="85"/>
      <c r="G4" s="85"/>
      <c r="H4" s="85"/>
      <c r="I4" s="86"/>
      <c r="J4" s="87"/>
      <c r="K4" s="58" t="s">
        <v>2</v>
      </c>
      <c r="L4" s="59"/>
      <c r="M4" s="59"/>
      <c r="N4" s="59"/>
      <c r="O4" s="59"/>
      <c r="P4" s="59"/>
      <c r="Q4" s="59"/>
      <c r="R4" s="59"/>
      <c r="S4" s="60"/>
    </row>
    <row r="5" spans="1:19" ht="22.9" customHeight="1" thickBot="1" x14ac:dyDescent="0.2">
      <c r="A5" s="83"/>
      <c r="B5" s="88" t="s">
        <v>3</v>
      </c>
      <c r="C5" s="89"/>
      <c r="D5" s="90" t="s">
        <v>4</v>
      </c>
      <c r="E5" s="89"/>
      <c r="F5" s="26" t="s">
        <v>5</v>
      </c>
      <c r="G5" s="90" t="s">
        <v>6</v>
      </c>
      <c r="H5" s="91"/>
      <c r="I5" s="27" t="s">
        <v>7</v>
      </c>
      <c r="J5" s="28" t="s">
        <v>22</v>
      </c>
      <c r="K5" s="74" t="s">
        <v>8</v>
      </c>
      <c r="L5" s="81"/>
      <c r="M5" s="29" t="s">
        <v>9</v>
      </c>
      <c r="N5" s="29" t="s">
        <v>10</v>
      </c>
      <c r="O5" s="74" t="s">
        <v>11</v>
      </c>
      <c r="P5" s="75"/>
      <c r="Q5" s="30" t="s">
        <v>12</v>
      </c>
      <c r="R5" s="31" t="s">
        <v>23</v>
      </c>
      <c r="S5" s="32" t="s">
        <v>25</v>
      </c>
    </row>
    <row r="6" spans="1:19" ht="90.75" customHeight="1" thickTop="1" x14ac:dyDescent="0.15">
      <c r="A6" s="7" t="s">
        <v>13</v>
      </c>
      <c r="B6" s="76" t="s">
        <v>14</v>
      </c>
      <c r="C6" s="77"/>
      <c r="D6" s="76" t="s">
        <v>15</v>
      </c>
      <c r="E6" s="77"/>
      <c r="F6" s="16">
        <v>22200000</v>
      </c>
      <c r="G6" s="78">
        <v>21671590</v>
      </c>
      <c r="H6" s="79"/>
      <c r="I6" s="17">
        <f>F6-G6</f>
        <v>528410</v>
      </c>
      <c r="J6" s="3">
        <f>I6/F6</f>
        <v>2.3802252252252253E-2</v>
      </c>
      <c r="K6" s="76" t="s">
        <v>16</v>
      </c>
      <c r="L6" s="77"/>
      <c r="M6" s="18" t="s">
        <v>32</v>
      </c>
      <c r="N6" s="16">
        <v>507448000</v>
      </c>
      <c r="O6" s="80">
        <v>413285540</v>
      </c>
      <c r="P6" s="79"/>
      <c r="Q6" s="17">
        <f>N6-O6</f>
        <v>94162460</v>
      </c>
      <c r="R6" s="4">
        <f>Q6/N6</f>
        <v>0.18556080623039209</v>
      </c>
      <c r="S6" s="8" t="s">
        <v>47</v>
      </c>
    </row>
    <row r="7" spans="1:19" s="33" customFormat="1" ht="24.95" customHeight="1" x14ac:dyDescent="0.15">
      <c r="A7" s="7" t="s">
        <v>37</v>
      </c>
      <c r="B7" s="53" t="s">
        <v>28</v>
      </c>
      <c r="C7" s="47"/>
      <c r="D7" s="53" t="s">
        <v>28</v>
      </c>
      <c r="E7" s="47"/>
      <c r="F7" s="16">
        <v>586000</v>
      </c>
      <c r="G7" s="54">
        <v>585520</v>
      </c>
      <c r="H7" s="55"/>
      <c r="I7" s="17">
        <f>F7-G7</f>
        <v>480</v>
      </c>
      <c r="J7" s="3">
        <f>I7/F7</f>
        <v>8.1911262798634813E-4</v>
      </c>
      <c r="K7" s="46" t="s">
        <v>29</v>
      </c>
      <c r="L7" s="47"/>
      <c r="M7" s="18" t="s">
        <v>33</v>
      </c>
      <c r="N7" s="16">
        <v>1900000</v>
      </c>
      <c r="O7" s="48">
        <v>50000</v>
      </c>
      <c r="P7" s="49"/>
      <c r="Q7" s="17">
        <f t="shared" ref="Q7:Q13" si="0">N7-O7</f>
        <v>1850000</v>
      </c>
      <c r="R7" s="4">
        <f>Q7/N7</f>
        <v>0.97368421052631582</v>
      </c>
      <c r="S7" s="8" t="s">
        <v>48</v>
      </c>
    </row>
    <row r="8" spans="1:19" s="33" customFormat="1" ht="99.95" customHeight="1" x14ac:dyDescent="0.15">
      <c r="A8" s="9" t="s">
        <v>38</v>
      </c>
      <c r="B8" s="42" t="s">
        <v>17</v>
      </c>
      <c r="C8" s="43"/>
      <c r="D8" s="42" t="s">
        <v>17</v>
      </c>
      <c r="E8" s="43"/>
      <c r="F8" s="19">
        <v>443760000</v>
      </c>
      <c r="G8" s="44">
        <v>441260390</v>
      </c>
      <c r="H8" s="45"/>
      <c r="I8" s="20">
        <f>F8-G8</f>
        <v>2499610</v>
      </c>
      <c r="J8" s="3">
        <f>I8/F8</f>
        <v>5.6327970073913828E-3</v>
      </c>
      <c r="K8" s="46" t="s">
        <v>29</v>
      </c>
      <c r="L8" s="47"/>
      <c r="M8" s="18" t="s">
        <v>34</v>
      </c>
      <c r="N8" s="16">
        <v>20270000</v>
      </c>
      <c r="O8" s="48">
        <v>5992716</v>
      </c>
      <c r="P8" s="49"/>
      <c r="Q8" s="17">
        <f t="shared" si="0"/>
        <v>14277284</v>
      </c>
      <c r="R8" s="4">
        <f>Q8/N8</f>
        <v>0.70435540207202763</v>
      </c>
      <c r="S8" s="8" t="s">
        <v>49</v>
      </c>
    </row>
    <row r="9" spans="1:19" ht="24.95" customHeight="1" x14ac:dyDescent="0.15">
      <c r="A9" s="9" t="s">
        <v>39</v>
      </c>
      <c r="B9" s="42" t="s">
        <v>18</v>
      </c>
      <c r="C9" s="43"/>
      <c r="D9" s="42" t="s">
        <v>18</v>
      </c>
      <c r="E9" s="43"/>
      <c r="F9" s="19">
        <v>98553000</v>
      </c>
      <c r="G9" s="44">
        <v>98552068</v>
      </c>
      <c r="H9" s="45"/>
      <c r="I9" s="37">
        <f>F9-G9</f>
        <v>932</v>
      </c>
      <c r="J9" s="3">
        <f t="shared" ref="J9" si="1">I9/F9</f>
        <v>9.456840481771229E-6</v>
      </c>
      <c r="K9" s="42" t="s">
        <v>30</v>
      </c>
      <c r="L9" s="43"/>
      <c r="M9" s="21" t="s">
        <v>35</v>
      </c>
      <c r="N9" s="19">
        <v>25603000</v>
      </c>
      <c r="O9" s="73">
        <v>0</v>
      </c>
      <c r="P9" s="45"/>
      <c r="Q9" s="17">
        <f t="shared" si="0"/>
        <v>25603000</v>
      </c>
      <c r="R9" s="4">
        <f t="shared" ref="R9" si="2">Q9/N9</f>
        <v>1</v>
      </c>
      <c r="S9" s="10" t="s">
        <v>50</v>
      </c>
    </row>
    <row r="10" spans="1:19" s="33" customFormat="1" ht="50.1" customHeight="1" x14ac:dyDescent="0.15">
      <c r="A10" s="9" t="s">
        <v>40</v>
      </c>
      <c r="B10" s="42" t="s">
        <v>19</v>
      </c>
      <c r="C10" s="43"/>
      <c r="D10" s="42" t="s">
        <v>19</v>
      </c>
      <c r="E10" s="43"/>
      <c r="F10" s="19">
        <v>9831000</v>
      </c>
      <c r="G10" s="44">
        <v>8098540</v>
      </c>
      <c r="H10" s="45"/>
      <c r="I10" s="20">
        <f>F10-G10</f>
        <v>1732460</v>
      </c>
      <c r="J10" s="3">
        <f>I10/F10</f>
        <v>0.17622418879056048</v>
      </c>
      <c r="K10" s="46" t="s">
        <v>31</v>
      </c>
      <c r="L10" s="47"/>
      <c r="M10" s="21" t="s">
        <v>31</v>
      </c>
      <c r="N10" s="19">
        <v>12960000</v>
      </c>
      <c r="O10" s="48">
        <v>4476900</v>
      </c>
      <c r="P10" s="49"/>
      <c r="Q10" s="17">
        <f t="shared" si="0"/>
        <v>8483100</v>
      </c>
      <c r="R10" s="4">
        <f>Q10/N10</f>
        <v>0.65456018518518522</v>
      </c>
      <c r="S10" s="11" t="s">
        <v>51</v>
      </c>
    </row>
    <row r="11" spans="1:19" ht="24.95" customHeight="1" x14ac:dyDescent="0.15">
      <c r="A11" s="9" t="s">
        <v>39</v>
      </c>
      <c r="B11" s="42"/>
      <c r="C11" s="43"/>
      <c r="D11" s="42"/>
      <c r="E11" s="43"/>
      <c r="F11" s="19"/>
      <c r="G11" s="44"/>
      <c r="H11" s="45"/>
      <c r="I11" s="37"/>
      <c r="J11" s="3"/>
      <c r="K11" s="46" t="s">
        <v>36</v>
      </c>
      <c r="L11" s="47"/>
      <c r="M11" s="39" t="s">
        <v>36</v>
      </c>
      <c r="N11" s="19">
        <v>1000000</v>
      </c>
      <c r="O11" s="48">
        <v>0</v>
      </c>
      <c r="P11" s="49"/>
      <c r="Q11" s="17">
        <f t="shared" si="0"/>
        <v>1000000</v>
      </c>
      <c r="R11" s="4">
        <f t="shared" ref="R11:R12" si="3">Q11/N11</f>
        <v>1</v>
      </c>
      <c r="S11" s="10" t="s">
        <v>54</v>
      </c>
    </row>
    <row r="12" spans="1:19" ht="22.9" customHeight="1" x14ac:dyDescent="0.15">
      <c r="A12" s="9" t="s">
        <v>40</v>
      </c>
      <c r="B12" s="42"/>
      <c r="C12" s="43"/>
      <c r="D12" s="42"/>
      <c r="E12" s="43"/>
      <c r="F12" s="19"/>
      <c r="G12" s="44"/>
      <c r="H12" s="45"/>
      <c r="I12" s="20"/>
      <c r="J12" s="3"/>
      <c r="K12" s="42" t="s">
        <v>45</v>
      </c>
      <c r="L12" s="43"/>
      <c r="M12" s="39" t="s">
        <v>45</v>
      </c>
      <c r="N12" s="19">
        <v>5749000</v>
      </c>
      <c r="O12" s="73">
        <v>0</v>
      </c>
      <c r="P12" s="45"/>
      <c r="Q12" s="17">
        <f t="shared" si="0"/>
        <v>5749000</v>
      </c>
      <c r="R12" s="4">
        <f t="shared" si="3"/>
        <v>1</v>
      </c>
      <c r="S12" s="11" t="s">
        <v>53</v>
      </c>
    </row>
    <row r="13" spans="1:19" ht="30.75" customHeight="1" x14ac:dyDescent="0.15">
      <c r="A13" s="9" t="s">
        <v>41</v>
      </c>
      <c r="B13" s="45"/>
      <c r="C13" s="68"/>
      <c r="D13" s="45"/>
      <c r="E13" s="68"/>
      <c r="F13" s="19"/>
      <c r="G13" s="44"/>
      <c r="H13" s="45"/>
      <c r="I13" s="20"/>
      <c r="J13" s="3"/>
      <c r="K13" s="69" t="s">
        <v>26</v>
      </c>
      <c r="L13" s="70"/>
      <c r="M13" s="40" t="s">
        <v>26</v>
      </c>
      <c r="N13" s="23">
        <v>0</v>
      </c>
      <c r="O13" s="71">
        <v>146362952</v>
      </c>
      <c r="P13" s="72"/>
      <c r="Q13" s="17">
        <f t="shared" si="0"/>
        <v>-146362952</v>
      </c>
      <c r="R13" s="4">
        <v>1</v>
      </c>
      <c r="S13" s="11" t="s">
        <v>52</v>
      </c>
    </row>
    <row r="14" spans="1:19" ht="45" customHeight="1" x14ac:dyDescent="0.15">
      <c r="A14" s="9" t="s">
        <v>42</v>
      </c>
      <c r="B14" s="45"/>
      <c r="C14" s="68"/>
      <c r="D14" s="45"/>
      <c r="E14" s="68"/>
      <c r="F14" s="19"/>
      <c r="G14" s="44"/>
      <c r="H14" s="45"/>
      <c r="I14" s="20"/>
      <c r="J14" s="5"/>
      <c r="K14" s="42"/>
      <c r="L14" s="43"/>
      <c r="M14" s="21"/>
      <c r="N14" s="19"/>
      <c r="O14" s="44"/>
      <c r="P14" s="45"/>
      <c r="Q14" s="20"/>
      <c r="R14" s="4"/>
      <c r="S14" s="11"/>
    </row>
    <row r="15" spans="1:19" ht="50.1" customHeight="1" x14ac:dyDescent="0.15">
      <c r="A15" s="9" t="s">
        <v>43</v>
      </c>
      <c r="B15" s="45"/>
      <c r="C15" s="68"/>
      <c r="D15" s="45"/>
      <c r="E15" s="68"/>
      <c r="F15" s="19"/>
      <c r="G15" s="44"/>
      <c r="H15" s="45"/>
      <c r="I15" s="20"/>
      <c r="J15" s="5"/>
      <c r="K15" s="42"/>
      <c r="L15" s="43"/>
      <c r="M15" s="21"/>
      <c r="N15" s="19"/>
      <c r="O15" s="44"/>
      <c r="P15" s="45"/>
      <c r="Q15" s="20"/>
      <c r="R15" s="4"/>
      <c r="S15" s="11"/>
    </row>
    <row r="16" spans="1:19" s="6" customFormat="1" ht="30" customHeight="1" x14ac:dyDescent="0.15">
      <c r="A16" s="9" t="s">
        <v>44</v>
      </c>
      <c r="B16" s="50"/>
      <c r="C16" s="43"/>
      <c r="D16" s="34"/>
      <c r="E16" s="35"/>
      <c r="F16" s="19"/>
      <c r="G16" s="36"/>
      <c r="H16" s="34"/>
      <c r="I16" s="38"/>
      <c r="J16" s="5"/>
      <c r="K16" s="69"/>
      <c r="L16" s="70"/>
      <c r="M16" s="22"/>
      <c r="N16" s="23"/>
      <c r="O16" s="51"/>
      <c r="P16" s="52"/>
      <c r="Q16" s="20"/>
      <c r="R16" s="4"/>
      <c r="S16" s="11"/>
    </row>
    <row r="17" spans="1:19" ht="29.25" customHeight="1" thickBot="1" x14ac:dyDescent="0.2">
      <c r="A17" s="63" t="s">
        <v>20</v>
      </c>
      <c r="B17" s="64"/>
      <c r="C17" s="64"/>
      <c r="D17" s="64"/>
      <c r="E17" s="65"/>
      <c r="F17" s="24">
        <f>SUM(F6:F16)</f>
        <v>574930000</v>
      </c>
      <c r="G17" s="66">
        <f>SUM(G6:H16)</f>
        <v>570168108</v>
      </c>
      <c r="H17" s="64"/>
      <c r="I17" s="25">
        <f>SUM(I6:I16)</f>
        <v>4761892</v>
      </c>
      <c r="J17" s="12">
        <f>I17/F17</f>
        <v>8.2825596159532468E-3</v>
      </c>
      <c r="K17" s="67" t="s">
        <v>27</v>
      </c>
      <c r="L17" s="64"/>
      <c r="M17" s="65"/>
      <c r="N17" s="24">
        <f>SUM(N6:N16)</f>
        <v>574930000</v>
      </c>
      <c r="O17" s="66">
        <f>SUM(O6:P16)</f>
        <v>570168108</v>
      </c>
      <c r="P17" s="64"/>
      <c r="Q17" s="25">
        <f>SUM(Q6:Q13)</f>
        <v>4761892</v>
      </c>
      <c r="R17" s="13">
        <f>Q17/N17</f>
        <v>8.2825596159532468E-3</v>
      </c>
      <c r="S17" s="14"/>
    </row>
    <row r="18" spans="1:19" ht="14.45" customHeight="1" thickTop="1" x14ac:dyDescent="0.15">
      <c r="R18" s="1"/>
    </row>
    <row r="19" spans="1:19" x14ac:dyDescent="0.15">
      <c r="R19" s="15"/>
      <c r="S19" s="15"/>
    </row>
    <row r="20" spans="1:19" x14ac:dyDescent="0.15">
      <c r="J20" s="56"/>
      <c r="K20" s="57"/>
      <c r="S20" s="41"/>
    </row>
  </sheetData>
  <mergeCells count="68">
    <mergeCell ref="A4:A5"/>
    <mergeCell ref="B4:J4"/>
    <mergeCell ref="B5:C5"/>
    <mergeCell ref="D5:E5"/>
    <mergeCell ref="G5:H5"/>
    <mergeCell ref="O5:P5"/>
    <mergeCell ref="B6:C6"/>
    <mergeCell ref="D6:E6"/>
    <mergeCell ref="G6:H6"/>
    <mergeCell ref="K6:L6"/>
    <mergeCell ref="O6:P6"/>
    <mergeCell ref="K5:L5"/>
    <mergeCell ref="B9:C9"/>
    <mergeCell ref="D9:E9"/>
    <mergeCell ref="G9:H9"/>
    <mergeCell ref="K9:L9"/>
    <mergeCell ref="O9:P9"/>
    <mergeCell ref="B11:C11"/>
    <mergeCell ref="D11:E11"/>
    <mergeCell ref="G11:H11"/>
    <mergeCell ref="K11:L11"/>
    <mergeCell ref="O11:P11"/>
    <mergeCell ref="B12:C12"/>
    <mergeCell ref="D12:E12"/>
    <mergeCell ref="G12:H12"/>
    <mergeCell ref="K12:L12"/>
    <mergeCell ref="O12:P12"/>
    <mergeCell ref="B13:C13"/>
    <mergeCell ref="D13:E13"/>
    <mergeCell ref="G13:H13"/>
    <mergeCell ref="K13:L13"/>
    <mergeCell ref="O13:P13"/>
    <mergeCell ref="J20:K20"/>
    <mergeCell ref="K4:S4"/>
    <mergeCell ref="A2:G2"/>
    <mergeCell ref="A1:S1"/>
    <mergeCell ref="A17:E17"/>
    <mergeCell ref="G17:H17"/>
    <mergeCell ref="K17:M17"/>
    <mergeCell ref="O17:P17"/>
    <mergeCell ref="B15:C15"/>
    <mergeCell ref="D15:E15"/>
    <mergeCell ref="K16:L16"/>
    <mergeCell ref="B14:C14"/>
    <mergeCell ref="D14:E14"/>
    <mergeCell ref="G14:H14"/>
    <mergeCell ref="K14:L14"/>
    <mergeCell ref="O14:P14"/>
    <mergeCell ref="B8:C8"/>
    <mergeCell ref="D8:E8"/>
    <mergeCell ref="G8:H8"/>
    <mergeCell ref="K8:L8"/>
    <mergeCell ref="O8:P8"/>
    <mergeCell ref="B7:C7"/>
    <mergeCell ref="D7:E7"/>
    <mergeCell ref="G7:H7"/>
    <mergeCell ref="K7:L7"/>
    <mergeCell ref="O7:P7"/>
    <mergeCell ref="B16:C16"/>
    <mergeCell ref="O16:P16"/>
    <mergeCell ref="G15:H15"/>
    <mergeCell ref="K15:L15"/>
    <mergeCell ref="O15:P15"/>
    <mergeCell ref="B10:C10"/>
    <mergeCell ref="D10:E10"/>
    <mergeCell ref="G10:H10"/>
    <mergeCell ref="K10:L10"/>
    <mergeCell ref="O10:P10"/>
  </mergeCells>
  <phoneticPr fontId="1" type="noConversion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2021년</vt:lpstr>
      <vt:lpstr>'2021년'!Print_Area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2022-03-08T06:42:47Z</cp:lastPrinted>
  <dcterms:created xsi:type="dcterms:W3CDTF">2021-03-19T00:14:58Z</dcterms:created>
  <dcterms:modified xsi:type="dcterms:W3CDTF">2022-03-17T08:17:30Z</dcterms:modified>
</cp:coreProperties>
</file>